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23040" windowHeight="10068"/>
  </bookViews>
  <sheets>
    <sheet name="Sanpetru" sheetId="4" r:id="rId1"/>
  </sheets>
  <definedNames>
    <definedName name="_Toc395598004" localSheetId="0">Sanpetru!$A$1</definedName>
  </definedNames>
  <calcPr calcId="152511"/>
</workbook>
</file>

<file path=xl/calcChain.xml><?xml version="1.0" encoding="utf-8"?>
<calcChain xmlns="http://schemas.openxmlformats.org/spreadsheetml/2006/main">
  <c r="L6" i="4" l="1"/>
  <c r="C6" i="4"/>
  <c r="D6" i="4"/>
  <c r="E6" i="4"/>
  <c r="F6" i="4"/>
  <c r="G6" i="4"/>
  <c r="H6" i="4"/>
  <c r="I6" i="4"/>
  <c r="J6" i="4"/>
  <c r="K6" i="4"/>
  <c r="B6" i="4"/>
  <c r="B14" i="4" l="1"/>
  <c r="B17" i="4" l="1"/>
  <c r="K18" i="4" l="1"/>
  <c r="J18" i="4"/>
  <c r="I18" i="4"/>
  <c r="H18" i="4"/>
  <c r="G18" i="4"/>
  <c r="F18" i="4"/>
  <c r="E18" i="4"/>
  <c r="D18" i="4"/>
  <c r="C18" i="4"/>
  <c r="B18" i="4"/>
  <c r="C7" i="4"/>
  <c r="B11" i="4"/>
  <c r="C19" i="4" l="1"/>
  <c r="D19" i="4" l="1"/>
  <c r="E19" i="4" s="1"/>
  <c r="F19" i="4" s="1"/>
  <c r="G19" i="4" s="1"/>
  <c r="H19" i="4" s="1"/>
  <c r="I19" i="4" s="1"/>
  <c r="J19" i="4" s="1"/>
  <c r="K19" i="4" s="1"/>
  <c r="B10" i="4"/>
  <c r="C9" i="4"/>
  <c r="D9" i="4" s="1"/>
  <c r="E9" i="4" s="1"/>
  <c r="F9" i="4" s="1"/>
  <c r="G9" i="4" s="1"/>
  <c r="H9" i="4" s="1"/>
  <c r="I9" i="4" s="1"/>
  <c r="J9" i="4" s="1"/>
  <c r="K9" i="4" s="1"/>
  <c r="B13" i="4" l="1"/>
  <c r="B15" i="4" s="1"/>
  <c r="L19" i="4"/>
  <c r="C11" i="4"/>
  <c r="D7" i="4"/>
  <c r="C10" i="4" l="1"/>
  <c r="C13" i="4" s="1"/>
  <c r="C15" i="4" s="1"/>
  <c r="D11" i="4"/>
  <c r="E7" i="4"/>
  <c r="C17" i="4" l="1"/>
  <c r="C14" i="4"/>
  <c r="E11" i="4"/>
  <c r="F7" i="4"/>
  <c r="D10" i="4"/>
  <c r="E10" i="4" l="1"/>
  <c r="E13" i="4" s="1"/>
  <c r="E15" i="4" s="1"/>
  <c r="D13" i="4"/>
  <c r="D15" i="4" s="1"/>
  <c r="G7" i="4"/>
  <c r="F11" i="4"/>
  <c r="E17" i="4" l="1"/>
  <c r="E14" i="4"/>
  <c r="D17" i="4"/>
  <c r="D14" i="4"/>
  <c r="F10" i="4"/>
  <c r="F13" i="4" s="1"/>
  <c r="F15" i="4" s="1"/>
  <c r="G11" i="4"/>
  <c r="H7" i="4"/>
  <c r="F17" i="4" l="1"/>
  <c r="F14" i="4"/>
  <c r="H11" i="4"/>
  <c r="I7" i="4"/>
  <c r="G10" i="4"/>
  <c r="H10" i="4" l="1"/>
  <c r="G13" i="4"/>
  <c r="G15" i="4" s="1"/>
  <c r="I11" i="4"/>
  <c r="J7" i="4"/>
  <c r="H13" i="4"/>
  <c r="H15" i="4" s="1"/>
  <c r="G17" i="4" l="1"/>
  <c r="G14" i="4"/>
  <c r="H17" i="4"/>
  <c r="H14" i="4"/>
  <c r="K7" i="4"/>
  <c r="J11" i="4"/>
  <c r="I10" i="4"/>
  <c r="J10" i="4" l="1"/>
  <c r="K11" i="4"/>
  <c r="L7" i="4"/>
  <c r="I13" i="4"/>
  <c r="I15" i="4" s="1"/>
  <c r="J13" i="4"/>
  <c r="J15" i="4" s="1"/>
  <c r="J17" i="4" l="1"/>
  <c r="J14" i="4"/>
  <c r="I17" i="4"/>
  <c r="I14" i="4"/>
  <c r="K10" i="4"/>
  <c r="L11" i="4"/>
  <c r="K13" i="4" l="1"/>
  <c r="L10" i="4"/>
  <c r="L13" i="4" l="1"/>
  <c r="K15" i="4"/>
  <c r="K14" i="4" s="1"/>
  <c r="L18" i="4"/>
  <c r="K17" i="4" l="1"/>
  <c r="L17" i="4" s="1"/>
  <c r="L15" i="4"/>
  <c r="L14" i="4" s="1"/>
</calcChain>
</file>

<file path=xl/sharedStrings.xml><?xml version="1.0" encoding="utf-8"?>
<sst xmlns="http://schemas.openxmlformats.org/spreadsheetml/2006/main" count="25" uniqueCount="25">
  <si>
    <t>Concept</t>
  </si>
  <si>
    <t>Anul</t>
  </si>
  <si>
    <t>Total perioadă contractuală</t>
  </si>
  <si>
    <t xml:space="preserve">Anul </t>
  </si>
  <si>
    <t>(Km) Număr total de kilometri efectivi</t>
  </si>
  <si>
    <t xml:space="preserve">(Cunitar) Cost unitar per kilometru  </t>
  </si>
  <si>
    <t>(C) TOTAL COMPENSAŢIE ANUALĂ PLANIFICATA (I-III+II), din care :</t>
  </si>
  <si>
    <t xml:space="preserve">Venituri din servicii de transport public, din care : </t>
  </si>
  <si>
    <t xml:space="preserve"> (I) Cost Total (Km efectuați x Cunitar / Km)</t>
  </si>
  <si>
    <t>(II)  Profit rezonabil (Pr) în % :</t>
  </si>
  <si>
    <t xml:space="preserve">                                   (Pr) în lei :</t>
  </si>
  <si>
    <t xml:space="preserve">     Autobuz                                                              lei/km</t>
  </si>
  <si>
    <t xml:space="preserve">     Autobuz                                                                    km</t>
  </si>
  <si>
    <t xml:space="preserve">     Autobuz                                                                     lei</t>
  </si>
  <si>
    <t>(III) TOTAL VENITURI PLANIFICATE                             lei</t>
  </si>
  <si>
    <t>Venituri din vânzări de titluri de călătorie</t>
  </si>
  <si>
    <t xml:space="preserve">Alte venituri în cadrul rețelei unde se prestează PSO  </t>
  </si>
  <si>
    <t>Compensație ca diferențe de tarif (exclusiv TVA)</t>
  </si>
  <si>
    <t>Compensația</t>
  </si>
  <si>
    <t>Anexa nr. 75 la Actul aditional nr 1/2019</t>
  </si>
  <si>
    <t>Anexa 17.3 – Estimarea anuală a compensației pentru UAT Comuna Sanpetru si UAT Comuna Bod din Contractul de delegare a serviciului public de transport nr. 1/2018</t>
  </si>
  <si>
    <t>NOTE :</t>
  </si>
  <si>
    <t>1. Pentru anul 2019, în cazul în care nu sunt acoperite veniturile lunare aferente efectuării curselor, compensația se suportă în proporție de 60 % de către UAT Sânpetru și</t>
  </si>
  <si>
    <t xml:space="preserve">     40 % de către UAT Bod, pe baza criteriului "ponderea numărului de locuitori" al UAT-urilor de pe tronson .</t>
  </si>
  <si>
    <t>2. Veniturile totale planificate sunt exprimate exclusiv TVA (+19%)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</si>
</sst>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6">
    <font>
      <sz val="11"/>
      <color theme="1"/>
      <name val="Calibri"/>
      <charset val="134"/>
      <scheme val="minor"/>
    </font>
    <font>
      <b/>
      <sz val="12"/>
      <color indexed="8"/>
      <name val="Times New Roman"/>
      <family val="1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charset val="134"/>
      <scheme val="minor"/>
    </font>
    <font>
      <b/>
      <sz val="10"/>
      <color rgb="FF00B050"/>
      <name val="Calibri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3" fillId="0" borderId="0" xfId="0" applyNumberFormat="1" applyFont="1"/>
    <xf numFmtId="0" fontId="3" fillId="0" borderId="0" xfId="0" applyFont="1"/>
    <xf numFmtId="3" fontId="3" fillId="0" borderId="0" xfId="0" applyNumberFormat="1" applyFont="1" applyAlignment="1">
      <alignment vertical="center"/>
    </xf>
    <xf numFmtId="0" fontId="2" fillId="2" borderId="0" xfId="0" applyFont="1" applyFill="1"/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3" fontId="2" fillId="2" borderId="0" xfId="0" applyNumberFormat="1" applyFont="1" applyFill="1"/>
    <xf numFmtId="3" fontId="2" fillId="4" borderId="0" xfId="0" applyNumberFormat="1" applyFont="1" applyFill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4" fontId="3" fillId="0" borderId="0" xfId="0" applyNumberFormat="1" applyFont="1"/>
    <xf numFmtId="2" fontId="3" fillId="0" borderId="0" xfId="0" applyNumberFormat="1" applyFo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4" fillId="0" borderId="0" xfId="0" applyFont="1"/>
    <xf numFmtId="10" fontId="14" fillId="0" borderId="0" xfId="1" applyNumberFormat="1" applyFont="1"/>
    <xf numFmtId="43" fontId="10" fillId="0" borderId="0" xfId="2" applyFont="1"/>
    <xf numFmtId="0" fontId="15" fillId="0" borderId="0" xfId="0" applyFont="1"/>
    <xf numFmtId="0" fontId="10" fillId="0" borderId="0" xfId="0" applyFont="1" applyAlignment="1">
      <alignment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Normal="100" zoomScaleSheetLayoutView="100" workbookViewId="0">
      <selection activeCell="G27" sqref="G27"/>
    </sheetView>
  </sheetViews>
  <sheetFormatPr defaultColWidth="9" defaultRowHeight="14.4"/>
  <cols>
    <col min="1" max="1" width="42.109375" customWidth="1"/>
    <col min="2" max="2" width="7.77734375" bestFit="1" customWidth="1"/>
    <col min="3" max="4" width="9.88671875" customWidth="1"/>
    <col min="5" max="10" width="10.88671875" customWidth="1"/>
    <col min="11" max="11" width="10.109375" customWidth="1"/>
    <col min="12" max="12" width="10.21875" customWidth="1"/>
    <col min="13" max="13" width="9" hidden="1" customWidth="1"/>
  </cols>
  <sheetData>
    <row r="1" spans="1:12" ht="15.6">
      <c r="A1" s="1"/>
      <c r="H1" s="27" t="s">
        <v>19</v>
      </c>
      <c r="I1" s="28"/>
      <c r="J1" s="28"/>
      <c r="K1" s="28"/>
      <c r="L1" s="28"/>
    </row>
    <row r="2" spans="1:12" ht="15.6" customHeight="1">
      <c r="A2" s="29" t="s">
        <v>20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ht="24" customHeight="1">
      <c r="A4" s="2" t="s">
        <v>0</v>
      </c>
      <c r="B4" s="25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6" t="s">
        <v>2</v>
      </c>
    </row>
    <row r="5" spans="1:12">
      <c r="A5" s="3" t="s">
        <v>3</v>
      </c>
      <c r="B5" s="4">
        <v>2019</v>
      </c>
      <c r="C5" s="4">
        <v>2020</v>
      </c>
      <c r="D5" s="4">
        <v>2021</v>
      </c>
      <c r="E5" s="4">
        <v>2022</v>
      </c>
      <c r="F5" s="4">
        <v>2023</v>
      </c>
      <c r="G5" s="4">
        <v>2024</v>
      </c>
      <c r="H5" s="4">
        <v>2025</v>
      </c>
      <c r="I5" s="4">
        <v>2026</v>
      </c>
      <c r="J5" s="4">
        <v>2027</v>
      </c>
      <c r="K5" s="4">
        <v>2028</v>
      </c>
      <c r="L5" s="26"/>
    </row>
    <row r="6" spans="1:12">
      <c r="A6" s="3" t="s">
        <v>4</v>
      </c>
      <c r="B6" s="21">
        <f>B7</f>
        <v>89887.2</v>
      </c>
      <c r="C6" s="21">
        <f t="shared" ref="C6:K6" si="0">C7</f>
        <v>179774.4</v>
      </c>
      <c r="D6" s="21">
        <f t="shared" si="0"/>
        <v>179774.4</v>
      </c>
      <c r="E6" s="21">
        <f t="shared" si="0"/>
        <v>179774.4</v>
      </c>
      <c r="F6" s="21">
        <f t="shared" si="0"/>
        <v>179774.4</v>
      </c>
      <c r="G6" s="21">
        <f t="shared" si="0"/>
        <v>179774.4</v>
      </c>
      <c r="H6" s="21">
        <f t="shared" si="0"/>
        <v>179774.4</v>
      </c>
      <c r="I6" s="21">
        <f t="shared" si="0"/>
        <v>179774.4</v>
      </c>
      <c r="J6" s="21">
        <f t="shared" si="0"/>
        <v>179774.4</v>
      </c>
      <c r="K6" s="21">
        <f t="shared" si="0"/>
        <v>179774.4</v>
      </c>
      <c r="L6" s="22">
        <f>SUM(B6:K6)</f>
        <v>1707856.7999999998</v>
      </c>
    </row>
    <row r="7" spans="1:12">
      <c r="A7" s="3" t="s">
        <v>12</v>
      </c>
      <c r="B7" s="5">
        <v>89887.2</v>
      </c>
      <c r="C7" s="5">
        <f>2*B7</f>
        <v>179774.4</v>
      </c>
      <c r="D7" s="5">
        <f>C7</f>
        <v>179774.4</v>
      </c>
      <c r="E7" s="5">
        <f t="shared" ref="E7:K7" si="1">D7</f>
        <v>179774.4</v>
      </c>
      <c r="F7" s="5">
        <f t="shared" si="1"/>
        <v>179774.4</v>
      </c>
      <c r="G7" s="5">
        <f t="shared" si="1"/>
        <v>179774.4</v>
      </c>
      <c r="H7" s="5">
        <f t="shared" si="1"/>
        <v>179774.4</v>
      </c>
      <c r="I7" s="5">
        <f t="shared" si="1"/>
        <v>179774.4</v>
      </c>
      <c r="J7" s="5">
        <f t="shared" si="1"/>
        <v>179774.4</v>
      </c>
      <c r="K7" s="5">
        <f t="shared" si="1"/>
        <v>179774.4</v>
      </c>
      <c r="L7" s="10">
        <f>SUM(B7:K7)</f>
        <v>1707856.7999999998</v>
      </c>
    </row>
    <row r="8" spans="1:12" s="33" customFormat="1">
      <c r="A8" s="14" t="s">
        <v>5</v>
      </c>
      <c r="B8" s="32">
        <v>6.95</v>
      </c>
      <c r="C8" s="33">
        <v>7.14</v>
      </c>
      <c r="D8" s="33">
        <v>7.33</v>
      </c>
      <c r="E8" s="33">
        <v>7.52</v>
      </c>
      <c r="F8" s="33">
        <v>7.71</v>
      </c>
      <c r="G8" s="33">
        <v>7.9</v>
      </c>
      <c r="H8" s="33">
        <v>8.09</v>
      </c>
      <c r="I8" s="33">
        <v>8.2799999999999994</v>
      </c>
      <c r="J8" s="33">
        <v>8.4700000000000006</v>
      </c>
      <c r="K8" s="33">
        <v>8.66</v>
      </c>
      <c r="L8" s="34"/>
    </row>
    <row r="9" spans="1:12" s="12" customFormat="1">
      <c r="A9" s="6" t="s">
        <v>11</v>
      </c>
      <c r="B9" s="23">
        <v>6.95</v>
      </c>
      <c r="C9" s="24">
        <f>B9+0.19</f>
        <v>7.1400000000000006</v>
      </c>
      <c r="D9" s="24">
        <f t="shared" ref="D9:K9" si="2">C9+0.19</f>
        <v>7.330000000000001</v>
      </c>
      <c r="E9" s="24">
        <f t="shared" si="2"/>
        <v>7.5200000000000014</v>
      </c>
      <c r="F9" s="24">
        <f t="shared" si="2"/>
        <v>7.7100000000000017</v>
      </c>
      <c r="G9" s="24">
        <f t="shared" si="2"/>
        <v>7.9000000000000021</v>
      </c>
      <c r="H9" s="24">
        <f t="shared" si="2"/>
        <v>8.0900000000000016</v>
      </c>
      <c r="I9" s="24">
        <f t="shared" si="2"/>
        <v>8.2800000000000011</v>
      </c>
      <c r="J9" s="24">
        <f t="shared" si="2"/>
        <v>8.4700000000000006</v>
      </c>
      <c r="K9" s="24">
        <f t="shared" si="2"/>
        <v>8.66</v>
      </c>
      <c r="L9" s="17"/>
    </row>
    <row r="10" spans="1:12">
      <c r="A10" s="3" t="s">
        <v>8</v>
      </c>
      <c r="B10" s="5">
        <f t="shared" ref="B10:K10" si="3">SUM(B11:B11)</f>
        <v>624716.04</v>
      </c>
      <c r="C10" s="5">
        <f t="shared" si="3"/>
        <v>1283589.216</v>
      </c>
      <c r="D10" s="5">
        <f t="shared" si="3"/>
        <v>1317746.3520000002</v>
      </c>
      <c r="E10" s="5">
        <f t="shared" si="3"/>
        <v>1351903.4880000001</v>
      </c>
      <c r="F10" s="5">
        <f t="shared" si="3"/>
        <v>1386060.6240000003</v>
      </c>
      <c r="G10" s="5">
        <f t="shared" si="3"/>
        <v>1420217.7600000002</v>
      </c>
      <c r="H10" s="5">
        <f t="shared" si="3"/>
        <v>1454374.8960000002</v>
      </c>
      <c r="I10" s="5">
        <f t="shared" si="3"/>
        <v>1488532.0320000001</v>
      </c>
      <c r="J10" s="5">
        <f t="shared" si="3"/>
        <v>1522689.1680000001</v>
      </c>
      <c r="K10" s="5">
        <f t="shared" si="3"/>
        <v>1556846.304</v>
      </c>
      <c r="L10" s="10">
        <f>SUM(B10:K10)</f>
        <v>13406675.879999999</v>
      </c>
    </row>
    <row r="11" spans="1:12">
      <c r="A11" s="3" t="s">
        <v>13</v>
      </c>
      <c r="B11" s="5">
        <f>B7*B9</f>
        <v>624716.04</v>
      </c>
      <c r="C11" s="5">
        <f t="shared" ref="C11:K11" si="4">C7*C9</f>
        <v>1283589.216</v>
      </c>
      <c r="D11" s="5">
        <f t="shared" si="4"/>
        <v>1317746.3520000002</v>
      </c>
      <c r="E11" s="5">
        <f t="shared" si="4"/>
        <v>1351903.4880000001</v>
      </c>
      <c r="F11" s="5">
        <f t="shared" si="4"/>
        <v>1386060.6240000003</v>
      </c>
      <c r="G11" s="5">
        <f t="shared" si="4"/>
        <v>1420217.7600000002</v>
      </c>
      <c r="H11" s="5">
        <f t="shared" si="4"/>
        <v>1454374.8960000002</v>
      </c>
      <c r="I11" s="5">
        <f t="shared" si="4"/>
        <v>1488532.0320000001</v>
      </c>
      <c r="J11" s="5">
        <f t="shared" si="4"/>
        <v>1522689.1680000001</v>
      </c>
      <c r="K11" s="5">
        <f t="shared" si="4"/>
        <v>1556846.304</v>
      </c>
      <c r="L11" s="10">
        <f>SUM(B11:K11)</f>
        <v>13406675.879999999</v>
      </c>
    </row>
    <row r="12" spans="1:12" s="16" customFormat="1">
      <c r="A12" s="30" t="s">
        <v>9</v>
      </c>
      <c r="B12" s="31">
        <v>5.0700000000000002E-2</v>
      </c>
      <c r="C12" s="31">
        <v>5.0700000000000002E-2</v>
      </c>
      <c r="D12" s="31">
        <v>5.0700000000000002E-2</v>
      </c>
      <c r="E12" s="31">
        <v>5.0700000000000002E-2</v>
      </c>
      <c r="F12" s="31">
        <v>5.0700000000000002E-2</v>
      </c>
      <c r="G12" s="31">
        <v>5.0700000000000002E-2</v>
      </c>
      <c r="H12" s="31">
        <v>5.0700000000000002E-2</v>
      </c>
      <c r="I12" s="31">
        <v>5.0700000000000002E-2</v>
      </c>
      <c r="J12" s="31">
        <v>5.0700000000000002E-2</v>
      </c>
      <c r="K12" s="31">
        <v>5.0700000000000002E-2</v>
      </c>
      <c r="L12" s="15"/>
    </row>
    <row r="13" spans="1:12">
      <c r="A13" s="3" t="s">
        <v>10</v>
      </c>
      <c r="B13" s="5">
        <f t="shared" ref="B13:K13" si="5">B10*B12</f>
        <v>31673.103228000004</v>
      </c>
      <c r="C13" s="5">
        <f t="shared" si="5"/>
        <v>65077.973251200005</v>
      </c>
      <c r="D13" s="5">
        <f t="shared" si="5"/>
        <v>66809.740046400009</v>
      </c>
      <c r="E13" s="5">
        <f t="shared" si="5"/>
        <v>68541.506841600014</v>
      </c>
      <c r="F13" s="5">
        <f t="shared" si="5"/>
        <v>70273.273636800019</v>
      </c>
      <c r="G13" s="5">
        <f t="shared" si="5"/>
        <v>72005.040432000009</v>
      </c>
      <c r="H13" s="5">
        <f t="shared" si="5"/>
        <v>73736.807227200014</v>
      </c>
      <c r="I13" s="5">
        <f t="shared" si="5"/>
        <v>75468.574022400004</v>
      </c>
      <c r="J13" s="5">
        <f t="shared" si="5"/>
        <v>77200.340817600008</v>
      </c>
      <c r="K13" s="5">
        <f t="shared" si="5"/>
        <v>78932.107612799999</v>
      </c>
      <c r="L13" s="10">
        <f t="shared" ref="L13:L19" si="6">SUM(B13:K13)</f>
        <v>679718.46711600001</v>
      </c>
    </row>
    <row r="14" spans="1:12" s="13" customFormat="1">
      <c r="A14" s="3" t="s">
        <v>7</v>
      </c>
      <c r="B14" s="21">
        <f>B15</f>
        <v>656389.14322800003</v>
      </c>
      <c r="C14" s="21">
        <f t="shared" ref="C14:L14" si="7">C15</f>
        <v>1348667.1892512001</v>
      </c>
      <c r="D14" s="21">
        <f t="shared" si="7"/>
        <v>1384556.0920464003</v>
      </c>
      <c r="E14" s="21">
        <f t="shared" si="7"/>
        <v>1420444.9948416001</v>
      </c>
      <c r="F14" s="21">
        <f t="shared" si="7"/>
        <v>1456333.8976368003</v>
      </c>
      <c r="G14" s="21">
        <f t="shared" si="7"/>
        <v>1492222.8511320003</v>
      </c>
      <c r="H14" s="21">
        <f t="shared" si="7"/>
        <v>1528111.7539272001</v>
      </c>
      <c r="I14" s="21">
        <f t="shared" si="7"/>
        <v>1564000.6567224001</v>
      </c>
      <c r="J14" s="21">
        <f t="shared" si="7"/>
        <v>1599889.5595176001</v>
      </c>
      <c r="K14" s="21">
        <f t="shared" si="7"/>
        <v>1635778.4116128001</v>
      </c>
      <c r="L14" s="21">
        <f t="shared" si="7"/>
        <v>14086394.549916001</v>
      </c>
    </row>
    <row r="15" spans="1:12">
      <c r="A15" s="6" t="s">
        <v>15</v>
      </c>
      <c r="B15" s="5">
        <f>SUM(B11+B13)</f>
        <v>656389.14322800003</v>
      </c>
      <c r="C15" s="5">
        <f>SUM(C11+C13)</f>
        <v>1348667.1892512001</v>
      </c>
      <c r="D15" s="7">
        <f>SUM(D11+D13)</f>
        <v>1384556.0920464003</v>
      </c>
      <c r="E15" s="7">
        <f>SUM(E11+E13)</f>
        <v>1420444.9948416001</v>
      </c>
      <c r="F15" s="7">
        <f>SUM(F11+F13)</f>
        <v>1456333.8976368003</v>
      </c>
      <c r="G15" s="7">
        <f>SUM(G11:G13)</f>
        <v>1492222.8511320003</v>
      </c>
      <c r="H15" s="7">
        <f>SUM(H11:H13)</f>
        <v>1528111.7539272001</v>
      </c>
      <c r="I15" s="7">
        <f>SUM(I11:I13)</f>
        <v>1564000.6567224001</v>
      </c>
      <c r="J15" s="7">
        <f>SUM(J11:J13)</f>
        <v>1599889.5595176001</v>
      </c>
      <c r="K15" s="7">
        <f>SUM(K11+K13)</f>
        <v>1635778.4116128001</v>
      </c>
      <c r="L15" s="10">
        <f t="shared" si="6"/>
        <v>14086394.549916001</v>
      </c>
    </row>
    <row r="16" spans="1:12" s="12" customFormat="1">
      <c r="A16" s="6" t="s">
        <v>16</v>
      </c>
      <c r="B16" s="5"/>
      <c r="C16" s="5"/>
      <c r="D16" s="7"/>
      <c r="E16" s="7"/>
      <c r="F16" s="7"/>
      <c r="G16" s="7"/>
      <c r="H16" s="7"/>
      <c r="I16" s="7"/>
      <c r="J16" s="7"/>
      <c r="K16" s="7"/>
      <c r="L16" s="17"/>
    </row>
    <row r="17" spans="1:12" s="13" customFormat="1">
      <c r="A17" s="8" t="s">
        <v>14</v>
      </c>
      <c r="B17" s="19">
        <f>B15</f>
        <v>656389.14322800003</v>
      </c>
      <c r="C17" s="19">
        <f t="shared" ref="C17:K17" si="8">SUM(C15:C16)</f>
        <v>1348667.1892512001</v>
      </c>
      <c r="D17" s="19">
        <f t="shared" si="8"/>
        <v>1384556.0920464003</v>
      </c>
      <c r="E17" s="19">
        <f t="shared" si="8"/>
        <v>1420444.9948416001</v>
      </c>
      <c r="F17" s="19">
        <f t="shared" si="8"/>
        <v>1456333.8976368003</v>
      </c>
      <c r="G17" s="19">
        <f t="shared" si="8"/>
        <v>1492222.8511320003</v>
      </c>
      <c r="H17" s="19">
        <f t="shared" si="8"/>
        <v>1528111.7539272001</v>
      </c>
      <c r="I17" s="19">
        <f t="shared" si="8"/>
        <v>1564000.6567224001</v>
      </c>
      <c r="J17" s="19">
        <f t="shared" si="8"/>
        <v>1599889.5595176001</v>
      </c>
      <c r="K17" s="19">
        <f t="shared" si="8"/>
        <v>1635778.4116128001</v>
      </c>
      <c r="L17" s="20">
        <f t="shared" si="6"/>
        <v>14086394.549916001</v>
      </c>
    </row>
    <row r="18" spans="1:12" s="13" customFormat="1">
      <c r="A18" s="3" t="s">
        <v>6</v>
      </c>
      <c r="B18" s="21">
        <f>B19</f>
        <v>371339.49</v>
      </c>
      <c r="C18" s="21">
        <f>C19</f>
        <v>742678.98</v>
      </c>
      <c r="D18" s="21">
        <f>C18</f>
        <v>742678.98</v>
      </c>
      <c r="E18" s="21">
        <f>C18</f>
        <v>742678.98</v>
      </c>
      <c r="F18" s="21">
        <f>C18</f>
        <v>742678.98</v>
      </c>
      <c r="G18" s="21">
        <f>C19</f>
        <v>742678.98</v>
      </c>
      <c r="H18" s="21">
        <f>C18</f>
        <v>742678.98</v>
      </c>
      <c r="I18" s="21">
        <f>C18</f>
        <v>742678.98</v>
      </c>
      <c r="J18" s="21">
        <f>C18</f>
        <v>742678.98</v>
      </c>
      <c r="K18" s="21">
        <f>C18</f>
        <v>742678.98</v>
      </c>
      <c r="L18" s="22">
        <f t="shared" si="6"/>
        <v>7055450.3100000005</v>
      </c>
    </row>
    <row r="19" spans="1:12" s="12" customFormat="1">
      <c r="A19" s="18" t="s">
        <v>17</v>
      </c>
      <c r="B19" s="9">
        <v>371339.49</v>
      </c>
      <c r="C19" s="7">
        <f>B19*2</f>
        <v>742678.98</v>
      </c>
      <c r="D19" s="7">
        <f t="shared" ref="D19:K19" si="9">C19</f>
        <v>742678.98</v>
      </c>
      <c r="E19" s="7">
        <f t="shared" si="9"/>
        <v>742678.98</v>
      </c>
      <c r="F19" s="7">
        <f t="shared" si="9"/>
        <v>742678.98</v>
      </c>
      <c r="G19" s="7">
        <f t="shared" si="9"/>
        <v>742678.98</v>
      </c>
      <c r="H19" s="7">
        <f t="shared" si="9"/>
        <v>742678.98</v>
      </c>
      <c r="I19" s="7">
        <f t="shared" si="9"/>
        <v>742678.98</v>
      </c>
      <c r="J19" s="7">
        <f t="shared" si="9"/>
        <v>742678.98</v>
      </c>
      <c r="K19" s="7">
        <f t="shared" si="9"/>
        <v>742678.98</v>
      </c>
      <c r="L19" s="7">
        <f t="shared" si="6"/>
        <v>7055450.3100000005</v>
      </c>
    </row>
    <row r="20" spans="1:12" s="12" customFormat="1">
      <c r="A20" s="12" t="s">
        <v>18</v>
      </c>
    </row>
    <row r="21" spans="1:12">
      <c r="A21" s="11"/>
    </row>
    <row r="22" spans="1:12">
      <c r="A22" s="11" t="s">
        <v>21</v>
      </c>
    </row>
    <row r="23" spans="1:12">
      <c r="A23" s="13" t="s">
        <v>22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2">
      <c r="A24" s="13" t="s">
        <v>23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>
      <c r="A25" s="13" t="s">
        <v>24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</sheetData>
  <mergeCells count="4">
    <mergeCell ref="B4:K4"/>
    <mergeCell ref="L4:L5"/>
    <mergeCell ref="H1:L1"/>
    <mergeCell ref="A2:L3"/>
  </mergeCells>
  <phoneticPr fontId="6" type="noConversion"/>
  <pageMargins left="0.31458333333333299" right="0.31458333333333299" top="0.74791666666666701" bottom="0.47222222222222199" header="0.31458333333333299" footer="0.31458333333333299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Sanpetru</vt:lpstr>
      <vt:lpstr>Sanpetru!_Toc395598004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</dc:creator>
  <cp:lastModifiedBy>user</cp:lastModifiedBy>
  <cp:lastPrinted>2019-06-25T09:55:56Z</cp:lastPrinted>
  <dcterms:created xsi:type="dcterms:W3CDTF">2018-10-02T06:05:00Z</dcterms:created>
  <dcterms:modified xsi:type="dcterms:W3CDTF">2019-10-04T09:01:18Z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1033-10.2.0.5805</vt:lpwstr>
  </property>
</Properties>
</file>